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yuri.martinez\Desktop\ASACH\CUENTA PUBLICA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0" yWindow="0" windowWidth="24000" windowHeight="8145"/>
  </bookViews>
  <sheets>
    <sheet name="EAEPED_OG" sheetId="1" r:id="rId1"/>
  </sheets>
  <definedNames>
    <definedName name="Print_Area" localSheetId="0">EAEPED_OG!$A$1:$I$160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F37" i="1"/>
  <c r="F35" i="1"/>
  <c r="F33" i="1"/>
  <c r="F31" i="1"/>
  <c r="H155" i="1" l="1"/>
  <c r="H152" i="1"/>
  <c r="H140" i="1"/>
  <c r="H144" i="1"/>
  <c r="H136" i="1"/>
  <c r="H127" i="1"/>
  <c r="H131" i="1"/>
  <c r="H116" i="1"/>
  <c r="H120" i="1"/>
  <c r="H115" i="1"/>
  <c r="H109" i="1"/>
  <c r="H113" i="1"/>
  <c r="H98" i="1"/>
  <c r="H102" i="1"/>
  <c r="H89" i="1"/>
  <c r="H93" i="1"/>
  <c r="H81" i="1"/>
  <c r="H78" i="1"/>
  <c r="H70" i="1"/>
  <c r="H63" i="1"/>
  <c r="H57" i="1"/>
  <c r="H42" i="1"/>
  <c r="H46" i="1"/>
  <c r="H41" i="1"/>
  <c r="H24" i="1"/>
  <c r="E153" i="1"/>
  <c r="H153" i="1" s="1"/>
  <c r="E154" i="1"/>
  <c r="H154" i="1" s="1"/>
  <c r="E155" i="1"/>
  <c r="E156" i="1"/>
  <c r="H156" i="1" s="1"/>
  <c r="E157" i="1"/>
  <c r="H157" i="1" s="1"/>
  <c r="E158" i="1"/>
  <c r="H158" i="1" s="1"/>
  <c r="E152" i="1"/>
  <c r="E149" i="1"/>
  <c r="H149" i="1" s="1"/>
  <c r="E150" i="1"/>
  <c r="H150" i="1" s="1"/>
  <c r="E148" i="1"/>
  <c r="H148" i="1" s="1"/>
  <c r="E140" i="1"/>
  <c r="E141" i="1"/>
  <c r="H141" i="1" s="1"/>
  <c r="E142" i="1"/>
  <c r="H142" i="1" s="1"/>
  <c r="E143" i="1"/>
  <c r="H143" i="1" s="1"/>
  <c r="E144" i="1"/>
  <c r="E145" i="1"/>
  <c r="H145" i="1" s="1"/>
  <c r="E146" i="1"/>
  <c r="H146" i="1" s="1"/>
  <c r="E139" i="1"/>
  <c r="H139" i="1" s="1"/>
  <c r="E136" i="1"/>
  <c r="E137" i="1"/>
  <c r="H137" i="1" s="1"/>
  <c r="E135" i="1"/>
  <c r="H135" i="1" s="1"/>
  <c r="E133" i="1"/>
  <c r="H133" i="1" s="1"/>
  <c r="E126" i="1"/>
  <c r="H126" i="1" s="1"/>
  <c r="E127" i="1"/>
  <c r="E128" i="1"/>
  <c r="H128" i="1" s="1"/>
  <c r="E129" i="1"/>
  <c r="H129" i="1" s="1"/>
  <c r="E130" i="1"/>
  <c r="H130" i="1" s="1"/>
  <c r="E131" i="1"/>
  <c r="E132" i="1"/>
  <c r="H132" i="1" s="1"/>
  <c r="E125" i="1"/>
  <c r="H125" i="1" s="1"/>
  <c r="E116" i="1"/>
  <c r="E117" i="1"/>
  <c r="H117" i="1" s="1"/>
  <c r="E118" i="1"/>
  <c r="H118" i="1" s="1"/>
  <c r="E119" i="1"/>
  <c r="H119" i="1" s="1"/>
  <c r="E120" i="1"/>
  <c r="E121" i="1"/>
  <c r="H121" i="1" s="1"/>
  <c r="E122" i="1"/>
  <c r="H122" i="1" s="1"/>
  <c r="E123" i="1"/>
  <c r="H123" i="1" s="1"/>
  <c r="E115" i="1"/>
  <c r="E106" i="1"/>
  <c r="H106" i="1" s="1"/>
  <c r="E107" i="1"/>
  <c r="H107" i="1" s="1"/>
  <c r="E108" i="1"/>
  <c r="H108" i="1" s="1"/>
  <c r="E109" i="1"/>
  <c r="E110" i="1"/>
  <c r="H110" i="1" s="1"/>
  <c r="E111" i="1"/>
  <c r="H111" i="1" s="1"/>
  <c r="E112" i="1"/>
  <c r="H112" i="1" s="1"/>
  <c r="E113" i="1"/>
  <c r="E105" i="1"/>
  <c r="H105" i="1" s="1"/>
  <c r="E96" i="1"/>
  <c r="H96" i="1" s="1"/>
  <c r="E97" i="1"/>
  <c r="H97" i="1" s="1"/>
  <c r="E98" i="1"/>
  <c r="E99" i="1"/>
  <c r="H99" i="1" s="1"/>
  <c r="E100" i="1"/>
  <c r="H100" i="1" s="1"/>
  <c r="E101" i="1"/>
  <c r="H101" i="1" s="1"/>
  <c r="E102" i="1"/>
  <c r="E103" i="1"/>
  <c r="H103" i="1" s="1"/>
  <c r="E95" i="1"/>
  <c r="H95" i="1" s="1"/>
  <c r="E88" i="1"/>
  <c r="H88" i="1" s="1"/>
  <c r="E89" i="1"/>
  <c r="E90" i="1"/>
  <c r="H90" i="1" s="1"/>
  <c r="E91" i="1"/>
  <c r="H91" i="1" s="1"/>
  <c r="E92" i="1"/>
  <c r="H92" i="1" s="1"/>
  <c r="E93" i="1"/>
  <c r="E87" i="1"/>
  <c r="H87" i="1" s="1"/>
  <c r="E79" i="1"/>
  <c r="H79" i="1" s="1"/>
  <c r="E80" i="1"/>
  <c r="H80" i="1" s="1"/>
  <c r="E81" i="1"/>
  <c r="E82" i="1"/>
  <c r="H82" i="1" s="1"/>
  <c r="E83" i="1"/>
  <c r="H83" i="1" s="1"/>
  <c r="E84" i="1"/>
  <c r="H84" i="1" s="1"/>
  <c r="E78" i="1"/>
  <c r="E75" i="1"/>
  <c r="H75" i="1" s="1"/>
  <c r="E76" i="1"/>
  <c r="H76" i="1" s="1"/>
  <c r="E74" i="1"/>
  <c r="H74" i="1" s="1"/>
  <c r="E70" i="1"/>
  <c r="E71" i="1"/>
  <c r="H71" i="1" s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E61" i="1"/>
  <c r="H6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E58" i="1"/>
  <c r="H58" i="1" s="1"/>
  <c r="E59" i="1"/>
  <c r="H59" i="1" s="1"/>
  <c r="E51" i="1"/>
  <c r="H51" i="1" s="1"/>
  <c r="E42" i="1"/>
  <c r="E43" i="1"/>
  <c r="H43" i="1" s="1"/>
  <c r="E44" i="1"/>
  <c r="H44" i="1" s="1"/>
  <c r="E45" i="1"/>
  <c r="H45" i="1" s="1"/>
  <c r="E46" i="1"/>
  <c r="E47" i="1"/>
  <c r="H47" i="1" s="1"/>
  <c r="E48" i="1"/>
  <c r="H48" i="1" s="1"/>
  <c r="E49" i="1"/>
  <c r="H49" i="1" s="1"/>
  <c r="E41" i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G85" i="1" s="1"/>
  <c r="F86" i="1"/>
  <c r="E86" i="1"/>
  <c r="D86" i="1"/>
  <c r="D85" i="1" s="1"/>
  <c r="C86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C10" i="1" s="1"/>
  <c r="C160" i="1" s="1"/>
  <c r="H12" i="1"/>
  <c r="G12" i="1"/>
  <c r="G10" i="1" s="1"/>
  <c r="F12" i="1"/>
  <c r="E12" i="1"/>
  <c r="D12" i="1"/>
  <c r="D10" i="1" s="1"/>
  <c r="D160" i="1" s="1"/>
  <c r="C12" i="1"/>
  <c r="F10" i="1" l="1"/>
  <c r="G160" i="1"/>
  <c r="H85" i="1"/>
  <c r="H10" i="1"/>
  <c r="H160" i="1" s="1"/>
  <c r="E85" i="1"/>
  <c r="E10" i="1"/>
  <c r="E160" i="1" s="1"/>
  <c r="F160" i="1"/>
</calcChain>
</file>

<file path=xl/sharedStrings.xml><?xml version="1.0" encoding="utf-8"?>
<sst xmlns="http://schemas.openxmlformats.org/spreadsheetml/2006/main" count="165" uniqueCount="92">
  <si>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</si>
  <si>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</si>
  <si>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</si>
  <si>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</si>
  <si>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</si>
  <si>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</si>
  <si>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</si>
  <si>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</si>
  <si>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</si>
  <si>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</si>
  <si>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</si>
  <si>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</si>
  <si>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</si>
  <si>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</si>
  <si>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</si>
  <si>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</si>
  <si>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</si>
  <si>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</si>
  <si>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</si>
  <si>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</si>
  <si>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</si>
  <si>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</si>
  <si>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</si>
  <si>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</si>
  <si>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</si>
  <si>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</si>
  <si>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</si>
  <si>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</si>
  <si>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</si>
  <si>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</si>
  <si>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</si>
  <si>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</si>
  <si>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</si>
  <si>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</si>
  <si>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</si>
  <si>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</si>
  <si>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</si>
  <si>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</si>
  <si>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</si>
  <si>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</si>
  <si>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</si>
  <si>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</si>
  <si>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</si>
  <si>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</si>
  <si>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</si>
  <si>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</si>
  <si>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</si>
  <si>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</si>
  <si>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</si>
  <si>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</si>
  <si>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</si>
  <si>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</si>
  <si>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</si>
  <si>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</si>
  <si>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</si>
  <si>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</si>
  <si>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</si>
  <si>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</si>
  <si>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</si>
  <si>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</si>
  <si>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</si>
  <si>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</si>
  <si>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</si>
  <si>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</si>
  <si>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</si>
  <si>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</si>
  <si>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</si>
  <si>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</si>
  <si>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</si>
  <si>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</si>
  <si>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</si>
  <si>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</si>
  <si>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</si>
  <si>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</si>
  <si>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</si>
  <si>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</si>
  <si>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</si>
  <si>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</si>
  <si>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</si>
  <si>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</si>
  <si>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</si>
  <si>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</si>
  <si>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</si>
  <si>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</si>
  <si>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</si>
  <si>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</si>
  <si>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</si>
  <si>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</si>
  <si>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31 de diciembre de 2022 (b)</t>
  </si>
  <si>
    <t>Administradora de Servicios Aeroportuarios de Chihuahua, S.A. de C.V.</t>
  </si>
  <si>
    <t>________________________________________</t>
  </si>
  <si>
    <r>
      <rPr>
        <b/>
        <sz val="9"/>
        <rFont val="Arial"/>
        <family val="2"/>
      </rPr>
      <t>Mtro. Armando Cárdenas Gámez</t>
    </r>
    <r>
      <rPr>
        <sz val="9"/>
        <rFont val="Arial"/>
        <family val="2"/>
      </rPr>
      <t xml:space="preserve">
Director General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</si>
</sst>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zoomScale="90" zoomScaleNormal="90" workbookViewId="0">
      <selection activeCell="B2" sqref="B2:H163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5" t="s">
        <v>89</v>
      </c>
      <c r="C2" s="46"/>
      <c r="D2" s="46"/>
      <c r="E2" s="46"/>
      <c r="F2" s="46"/>
      <c r="G2" s="46"/>
      <c r="H2" s="47"/>
    </row>
    <row r="3" spans="2:9" x14ac:dyDescent="0.2">
      <c r="B3" s="48" t="s">
        <v>1</v>
      </c>
      <c r="C3" s="49"/>
      <c r="D3" s="49"/>
      <c r="E3" s="49"/>
      <c r="F3" s="49"/>
      <c r="G3" s="49"/>
      <c r="H3" s="50"/>
    </row>
    <row r="4" spans="2:9" x14ac:dyDescent="0.2">
      <c r="B4" s="48" t="s">
        <v>2</v>
      </c>
      <c r="C4" s="49"/>
      <c r="D4" s="49"/>
      <c r="E4" s="49"/>
      <c r="F4" s="49"/>
      <c r="G4" s="49"/>
      <c r="H4" s="50"/>
    </row>
    <row r="5" spans="2:9" x14ac:dyDescent="0.2">
      <c r="B5" s="51" t="s">
        <v>88</v>
      </c>
      <c r="C5" s="52"/>
      <c r="D5" s="52"/>
      <c r="E5" s="52"/>
      <c r="F5" s="52"/>
      <c r="G5" s="52"/>
      <c r="H5" s="53"/>
    </row>
    <row r="6" spans="2:9" ht="15.75" customHeight="1" thickBot="1" x14ac:dyDescent="0.25">
      <c r="B6" s="54" t="s">
        <v>3</v>
      </c>
      <c r="C6" s="55"/>
      <c r="D6" s="55"/>
      <c r="E6" s="55"/>
      <c r="F6" s="55"/>
      <c r="G6" s="55"/>
      <c r="H6" s="56"/>
    </row>
    <row r="7" spans="2:9" ht="24.75" customHeight="1" thickBot="1" x14ac:dyDescent="0.25">
      <c r="B7" s="38" t="s">
        <v>4</v>
      </c>
      <c r="C7" s="40" t="s">
        <v>5</v>
      </c>
      <c r="D7" s="41"/>
      <c r="E7" s="41"/>
      <c r="F7" s="41"/>
      <c r="G7" s="42"/>
      <c r="H7" s="43" t="s">
        <v>6</v>
      </c>
    </row>
    <row r="8" spans="2:9" ht="24.75" thickBot="1" x14ac:dyDescent="0.25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4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9183346</v>
      </c>
      <c r="D10" s="8">
        <f>SUM(D12,D20,D30,D40,D50,D60,D64,D73,D77)</f>
        <v>11286628.98</v>
      </c>
      <c r="E10" s="28">
        <f t="shared" ref="E10:H10" si="0">SUM(E12,E20,E30,E40,E50,E60,E64,E73,E77)</f>
        <v>20469974.98</v>
      </c>
      <c r="F10" s="8">
        <f t="shared" si="0"/>
        <v>15872640</v>
      </c>
      <c r="G10" s="8">
        <f t="shared" si="0"/>
        <v>0</v>
      </c>
      <c r="H10" s="28">
        <f t="shared" si="0"/>
        <v>4597334.9800000004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1882175</v>
      </c>
      <c r="D12" s="7">
        <f>SUM(D13:D19)</f>
        <v>1186895.75</v>
      </c>
      <c r="E12" s="29">
        <f t="shared" ref="E12:H12" si="1">SUM(E13:E19)</f>
        <v>3069070.75</v>
      </c>
      <c r="F12" s="7">
        <f t="shared" si="1"/>
        <v>2308123</v>
      </c>
      <c r="G12" s="7">
        <f t="shared" si="1"/>
        <v>0</v>
      </c>
      <c r="H12" s="29">
        <f t="shared" si="1"/>
        <v>760947.75</v>
      </c>
    </row>
    <row r="13" spans="2:9" ht="24" x14ac:dyDescent="0.2">
      <c r="B13" s="10" t="s">
        <v>14</v>
      </c>
      <c r="C13" s="26">
        <v>1544615</v>
      </c>
      <c r="D13" s="25">
        <v>1186895.75</v>
      </c>
      <c r="E13" s="30">
        <f>SUM(C13:D13)</f>
        <v>2731510.75</v>
      </c>
      <c r="F13" s="26">
        <v>1889656</v>
      </c>
      <c r="G13" s="26">
        <v>0</v>
      </c>
      <c r="H13" s="34">
        <f>SUM(E13-F13)</f>
        <v>841854.75</v>
      </c>
    </row>
    <row r="14" spans="2:9" ht="22.9" customHeight="1" x14ac:dyDescent="0.2">
      <c r="B14" s="10" t="s">
        <v>15</v>
      </c>
      <c r="C14" s="26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">
      <c r="B15" s="10" t="s">
        <v>16</v>
      </c>
      <c r="C15" s="26">
        <v>0</v>
      </c>
      <c r="D15" s="25">
        <v>0</v>
      </c>
      <c r="E15" s="30">
        <f t="shared" si="2"/>
        <v>0</v>
      </c>
      <c r="F15" s="26">
        <v>0</v>
      </c>
      <c r="G15" s="26">
        <v>0</v>
      </c>
      <c r="H15" s="34">
        <f t="shared" si="3"/>
        <v>0</v>
      </c>
    </row>
    <row r="16" spans="2:9" x14ac:dyDescent="0.2">
      <c r="B16" s="10" t="s">
        <v>17</v>
      </c>
      <c r="C16" s="26">
        <v>337560</v>
      </c>
      <c r="D16" s="25">
        <v>0</v>
      </c>
      <c r="E16" s="30">
        <f t="shared" si="2"/>
        <v>337560</v>
      </c>
      <c r="F16" s="26">
        <v>418467</v>
      </c>
      <c r="G16" s="26">
        <v>0</v>
      </c>
      <c r="H16" s="34">
        <f t="shared" si="3"/>
        <v>-80907</v>
      </c>
    </row>
    <row r="17" spans="2:8" x14ac:dyDescent="0.2">
      <c r="B17" s="10" t="s">
        <v>18</v>
      </c>
      <c r="C17" s="26">
        <v>0</v>
      </c>
      <c r="D17" s="25">
        <v>0</v>
      </c>
      <c r="E17" s="30">
        <f t="shared" si="2"/>
        <v>0</v>
      </c>
      <c r="F17" s="26">
        <v>0</v>
      </c>
      <c r="G17" s="26">
        <v>0</v>
      </c>
      <c r="H17" s="34">
        <f t="shared" si="3"/>
        <v>0</v>
      </c>
    </row>
    <row r="18" spans="2:8" x14ac:dyDescent="0.2">
      <c r="B18" s="10" t="s">
        <v>19</v>
      </c>
      <c r="C18" s="26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6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126000</v>
      </c>
      <c r="D20" s="7">
        <f t="shared" ref="D20:H20" si="4">SUM(D21:D29)</f>
        <v>0</v>
      </c>
      <c r="E20" s="29">
        <f t="shared" si="4"/>
        <v>126000</v>
      </c>
      <c r="F20" s="7">
        <f t="shared" si="4"/>
        <v>90538</v>
      </c>
      <c r="G20" s="7">
        <f t="shared" si="4"/>
        <v>0</v>
      </c>
      <c r="H20" s="29">
        <f t="shared" si="4"/>
        <v>35462</v>
      </c>
    </row>
    <row r="21" spans="2:8" ht="24" x14ac:dyDescent="0.2">
      <c r="B21" s="10" t="s">
        <v>22</v>
      </c>
      <c r="C21" s="26">
        <v>42000</v>
      </c>
      <c r="D21" s="25">
        <v>0</v>
      </c>
      <c r="E21" s="30">
        <f t="shared" si="2"/>
        <v>42000</v>
      </c>
      <c r="F21" s="26">
        <v>33794</v>
      </c>
      <c r="G21" s="26">
        <v>0</v>
      </c>
      <c r="H21" s="34">
        <f t="shared" si="3"/>
        <v>8206</v>
      </c>
    </row>
    <row r="22" spans="2:8" x14ac:dyDescent="0.2">
      <c r="B22" s="10" t="s">
        <v>23</v>
      </c>
      <c r="C22" s="26">
        <v>0</v>
      </c>
      <c r="D22" s="25">
        <v>0</v>
      </c>
      <c r="E22" s="30">
        <f t="shared" si="2"/>
        <v>0</v>
      </c>
      <c r="F22" s="26">
        <v>0</v>
      </c>
      <c r="G22" s="26">
        <v>0</v>
      </c>
      <c r="H22" s="34">
        <f t="shared" si="3"/>
        <v>0</v>
      </c>
    </row>
    <row r="23" spans="2:8" ht="24" x14ac:dyDescent="0.2">
      <c r="B23" s="10" t="s">
        <v>24</v>
      </c>
      <c r="C23" s="26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6">
        <v>0</v>
      </c>
      <c r="D24" s="25">
        <v>0</v>
      </c>
      <c r="E24" s="30">
        <f t="shared" si="2"/>
        <v>0</v>
      </c>
      <c r="F24" s="26">
        <v>0</v>
      </c>
      <c r="G24" s="26">
        <v>0</v>
      </c>
      <c r="H24" s="34">
        <f t="shared" si="3"/>
        <v>0</v>
      </c>
    </row>
    <row r="25" spans="2:8" ht="23.45" customHeight="1" x14ac:dyDescent="0.2">
      <c r="B25" s="10" t="s">
        <v>26</v>
      </c>
      <c r="C25" s="26">
        <v>0</v>
      </c>
      <c r="D25" s="25">
        <v>0</v>
      </c>
      <c r="E25" s="30">
        <f t="shared" si="2"/>
        <v>0</v>
      </c>
      <c r="F25" s="26">
        <v>0</v>
      </c>
      <c r="G25" s="26">
        <v>0</v>
      </c>
      <c r="H25" s="34">
        <f t="shared" si="3"/>
        <v>0</v>
      </c>
    </row>
    <row r="26" spans="2:8" x14ac:dyDescent="0.2">
      <c r="B26" s="10" t="s">
        <v>27</v>
      </c>
      <c r="C26" s="26">
        <v>84000</v>
      </c>
      <c r="D26" s="25">
        <v>0</v>
      </c>
      <c r="E26" s="30">
        <f t="shared" si="2"/>
        <v>84000</v>
      </c>
      <c r="F26" s="26">
        <v>56744</v>
      </c>
      <c r="G26" s="26">
        <v>0</v>
      </c>
      <c r="H26" s="34">
        <f t="shared" si="3"/>
        <v>27256</v>
      </c>
    </row>
    <row r="27" spans="2:8" ht="24" x14ac:dyDescent="0.2">
      <c r="B27" s="10" t="s">
        <v>28</v>
      </c>
      <c r="C27" s="26">
        <v>0</v>
      </c>
      <c r="D27" s="25">
        <v>0</v>
      </c>
      <c r="E27" s="30">
        <f t="shared" si="2"/>
        <v>0</v>
      </c>
      <c r="F27" s="26">
        <v>0</v>
      </c>
      <c r="G27" s="26">
        <v>0</v>
      </c>
      <c r="H27" s="34">
        <f t="shared" si="3"/>
        <v>0</v>
      </c>
    </row>
    <row r="28" spans="2:8" ht="12" customHeight="1" x14ac:dyDescent="0.2">
      <c r="B28" s="10" t="s">
        <v>29</v>
      </c>
      <c r="C28" s="26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6">
        <v>0</v>
      </c>
      <c r="D29" s="25">
        <v>0</v>
      </c>
      <c r="E29" s="30">
        <f t="shared" si="2"/>
        <v>0</v>
      </c>
      <c r="F29" s="26">
        <v>0</v>
      </c>
      <c r="G29" s="26">
        <v>0</v>
      </c>
      <c r="H29" s="34">
        <f t="shared" si="3"/>
        <v>0</v>
      </c>
    </row>
    <row r="30" spans="2:8" s="9" customFormat="1" ht="24" x14ac:dyDescent="0.2">
      <c r="B30" s="12" t="s">
        <v>31</v>
      </c>
      <c r="C30" s="7">
        <f>SUM(C31:C39)</f>
        <v>7067171</v>
      </c>
      <c r="D30" s="7">
        <f t="shared" ref="D30:H30" si="5">SUM(D31:D39)</f>
        <v>10099733.23</v>
      </c>
      <c r="E30" s="29">
        <f t="shared" si="5"/>
        <v>17166904.23</v>
      </c>
      <c r="F30" s="7">
        <f t="shared" si="5"/>
        <v>13379146</v>
      </c>
      <c r="G30" s="7">
        <f t="shared" si="5"/>
        <v>0</v>
      </c>
      <c r="H30" s="29">
        <f t="shared" si="5"/>
        <v>3787758.2300000004</v>
      </c>
    </row>
    <row r="31" spans="2:8" x14ac:dyDescent="0.2">
      <c r="B31" s="10" t="s">
        <v>32</v>
      </c>
      <c r="C31" s="26">
        <v>888000</v>
      </c>
      <c r="D31" s="25">
        <v>0</v>
      </c>
      <c r="E31" s="30">
        <f t="shared" si="2"/>
        <v>888000</v>
      </c>
      <c r="F31" s="26">
        <f>52636+277975+14520+80736</f>
        <v>425867</v>
      </c>
      <c r="G31" s="26">
        <v>0</v>
      </c>
      <c r="H31" s="34">
        <f t="shared" si="3"/>
        <v>462133</v>
      </c>
    </row>
    <row r="32" spans="2:8" x14ac:dyDescent="0.2">
      <c r="B32" s="10" t="s">
        <v>33</v>
      </c>
      <c r="C32" s="26">
        <v>160800</v>
      </c>
      <c r="D32" s="25">
        <v>0</v>
      </c>
      <c r="E32" s="30">
        <f t="shared" si="2"/>
        <v>160800</v>
      </c>
      <c r="F32" s="26">
        <v>238179</v>
      </c>
      <c r="G32" s="26">
        <v>0</v>
      </c>
      <c r="H32" s="34">
        <f t="shared" si="3"/>
        <v>-77379</v>
      </c>
    </row>
    <row r="33" spans="2:8" ht="24" x14ac:dyDescent="0.2">
      <c r="B33" s="10" t="s">
        <v>34</v>
      </c>
      <c r="C33" s="26">
        <v>3312000</v>
      </c>
      <c r="D33" s="25">
        <v>8493276.2300000004</v>
      </c>
      <c r="E33" s="30">
        <f t="shared" si="2"/>
        <v>11805276.23</v>
      </c>
      <c r="F33" s="26">
        <f>367693+58583+2379907+3017518</f>
        <v>5823701</v>
      </c>
      <c r="G33" s="26">
        <v>0</v>
      </c>
      <c r="H33" s="34">
        <f t="shared" si="3"/>
        <v>5981575.2300000004</v>
      </c>
    </row>
    <row r="34" spans="2:8" ht="24.6" customHeight="1" x14ac:dyDescent="0.2">
      <c r="B34" s="10" t="s">
        <v>35</v>
      </c>
      <c r="C34" s="26">
        <v>32000</v>
      </c>
      <c r="D34" s="25">
        <v>1606457</v>
      </c>
      <c r="E34" s="30">
        <f t="shared" si="2"/>
        <v>1638457</v>
      </c>
      <c r="F34" s="26">
        <v>1632073</v>
      </c>
      <c r="G34" s="26">
        <v>0</v>
      </c>
      <c r="H34" s="34">
        <f t="shared" si="3"/>
        <v>6384</v>
      </c>
    </row>
    <row r="35" spans="2:8" ht="24" x14ac:dyDescent="0.2">
      <c r="B35" s="10" t="s">
        <v>36</v>
      </c>
      <c r="C35" s="26">
        <v>1895571</v>
      </c>
      <c r="D35" s="25">
        <v>0</v>
      </c>
      <c r="E35" s="30">
        <f t="shared" si="2"/>
        <v>1895571</v>
      </c>
      <c r="F35" s="26">
        <f>180362+3907881+170530</f>
        <v>4258773</v>
      </c>
      <c r="G35" s="26">
        <v>0</v>
      </c>
      <c r="H35" s="34">
        <f t="shared" si="3"/>
        <v>-2363202</v>
      </c>
    </row>
    <row r="36" spans="2:8" ht="24" x14ac:dyDescent="0.2">
      <c r="B36" s="10" t="s">
        <v>37</v>
      </c>
      <c r="C36" s="26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">
      <c r="B37" s="10" t="s">
        <v>38</v>
      </c>
      <c r="C37" s="26">
        <v>490800</v>
      </c>
      <c r="D37" s="25">
        <v>0</v>
      </c>
      <c r="E37" s="30">
        <f t="shared" si="2"/>
        <v>490800</v>
      </c>
      <c r="F37" s="26">
        <f>100176+60531+278882</f>
        <v>439589</v>
      </c>
      <c r="G37" s="26">
        <v>0</v>
      </c>
      <c r="H37" s="34">
        <f t="shared" si="3"/>
        <v>51211</v>
      </c>
    </row>
    <row r="38" spans="2:8" x14ac:dyDescent="0.2">
      <c r="B38" s="10" t="s">
        <v>39</v>
      </c>
      <c r="C38" s="26">
        <v>0</v>
      </c>
      <c r="D38" s="25">
        <v>0</v>
      </c>
      <c r="E38" s="30">
        <f t="shared" si="2"/>
        <v>0</v>
      </c>
      <c r="F38" s="26">
        <v>0</v>
      </c>
      <c r="G38" s="26">
        <v>0</v>
      </c>
      <c r="H38" s="34">
        <f t="shared" si="3"/>
        <v>0</v>
      </c>
    </row>
    <row r="39" spans="2:8" x14ac:dyDescent="0.2">
      <c r="B39" s="10" t="s">
        <v>40</v>
      </c>
      <c r="C39" s="26">
        <v>288000</v>
      </c>
      <c r="D39" s="25">
        <v>0</v>
      </c>
      <c r="E39" s="30">
        <f t="shared" si="2"/>
        <v>288000</v>
      </c>
      <c r="F39" s="26">
        <f>507307+53657</f>
        <v>560964</v>
      </c>
      <c r="G39" s="26">
        <v>0</v>
      </c>
      <c r="H39" s="34">
        <f t="shared" si="3"/>
        <v>-272964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0</v>
      </c>
      <c r="E40" s="29">
        <f t="shared" si="6"/>
        <v>0</v>
      </c>
      <c r="F40" s="7">
        <f t="shared" si="6"/>
        <v>0</v>
      </c>
      <c r="G40" s="7">
        <f t="shared" si="6"/>
        <v>0</v>
      </c>
      <c r="H40" s="29">
        <f t="shared" si="6"/>
        <v>0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108000</v>
      </c>
      <c r="D50" s="7">
        <f t="shared" ref="D50:H50" si="7">SUM(D51:D59)</f>
        <v>0</v>
      </c>
      <c r="E50" s="29">
        <f t="shared" si="7"/>
        <v>108000</v>
      </c>
      <c r="F50" s="7">
        <f t="shared" si="7"/>
        <v>94833</v>
      </c>
      <c r="G50" s="7">
        <f t="shared" si="7"/>
        <v>0</v>
      </c>
      <c r="H50" s="29">
        <f t="shared" si="7"/>
        <v>13167</v>
      </c>
    </row>
    <row r="51" spans="2:8" x14ac:dyDescent="0.2">
      <c r="B51" s="10" t="s">
        <v>52</v>
      </c>
      <c r="C51" s="26">
        <v>36000</v>
      </c>
      <c r="D51" s="25">
        <v>0</v>
      </c>
      <c r="E51" s="30">
        <f t="shared" si="2"/>
        <v>36000</v>
      </c>
      <c r="F51" s="26">
        <v>17747</v>
      </c>
      <c r="G51" s="26">
        <v>0</v>
      </c>
      <c r="H51" s="34">
        <f t="shared" si="3"/>
        <v>18253</v>
      </c>
    </row>
    <row r="52" spans="2:8" x14ac:dyDescent="0.2">
      <c r="B52" s="10" t="s">
        <v>53</v>
      </c>
      <c r="C52" s="26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6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6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6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6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6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6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6">
        <v>72000</v>
      </c>
      <c r="D59" s="25">
        <v>0</v>
      </c>
      <c r="E59" s="30">
        <f t="shared" si="2"/>
        <v>72000</v>
      </c>
      <c r="F59" s="26">
        <v>77086</v>
      </c>
      <c r="G59" s="26">
        <v>0</v>
      </c>
      <c r="H59" s="34">
        <f t="shared" si="3"/>
        <v>-5086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9183346</v>
      </c>
      <c r="D160" s="24">
        <f t="shared" ref="D160:G160" si="28">SUM(D10,D85)</f>
        <v>11286628.98</v>
      </c>
      <c r="E160" s="32">
        <f>SUM(E10,E85)</f>
        <v>20469974.98</v>
      </c>
      <c r="F160" s="24">
        <f t="shared" si="28"/>
        <v>15872640</v>
      </c>
      <c r="G160" s="24">
        <f t="shared" si="28"/>
        <v>0</v>
      </c>
      <c r="H160" s="32">
        <f>SUM(H10,H85)</f>
        <v>4597334.9800000004</v>
      </c>
    </row>
    <row r="161" spans="2:2" s="35" customFormat="1" x14ac:dyDescent="0.2"/>
    <row r="162" spans="2:2" s="35" customFormat="1" ht="73.900000000000006" customHeight="1" x14ac:dyDescent="0.2">
      <c r="B162" s="36" t="s">
        <v>90</v>
      </c>
    </row>
    <row r="163" spans="2:2" s="35" customFormat="1" ht="24" x14ac:dyDescent="0.2">
      <c r="B163" s="37" t="s">
        <v>91</v>
      </c>
    </row>
    <row r="164" spans="2:2" s="35" customFormat="1" x14ac:dyDescent="0.2"/>
    <row r="165" spans="2:2" s="35" customFormat="1" x14ac:dyDescent="0.2"/>
    <row r="166" spans="2:2" s="35" customFormat="1" x14ac:dyDescent="0.2"/>
    <row r="167" spans="2:2" s="35" customFormat="1" x14ac:dyDescent="0.2"/>
    <row r="168" spans="2:2" s="35" customFormat="1" x14ac:dyDescent="0.2"/>
    <row r="169" spans="2:2" s="35" customFormat="1" x14ac:dyDescent="0.2"/>
    <row r="170" spans="2:2" s="35" customFormat="1" x14ac:dyDescent="0.2"/>
    <row r="171" spans="2:2" s="35" customFormat="1" x14ac:dyDescent="0.2"/>
    <row r="172" spans="2:2" s="35" customFormat="1" x14ac:dyDescent="0.2"/>
    <row r="173" spans="2:2" s="35" customFormat="1" x14ac:dyDescent="0.2"/>
    <row r="174" spans="2:2" s="35" customFormat="1" x14ac:dyDescent="0.2"/>
    <row r="175" spans="2:2" s="35" customFormat="1" x14ac:dyDescent="0.2"/>
    <row r="176" spans="2:2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Sayuri Martinez</cp:lastModifiedBy>
  <cp:lastPrinted>2023-02-07T06:58:49Z</cp:lastPrinted>
  <dcterms:created xsi:type="dcterms:W3CDTF">2020-01-08T21:14:59Z</dcterms:created>
  <dcterms:modified xsi:type="dcterms:W3CDTF">2023-02-07T19:06:39Z</dcterms:modified>
</cp:coreProperties>
</file>