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4000" windowHeight="8145"/>
  </bookViews>
  <sheets>
    <sheet name="EAEPED_OG" sheetId="1" r:id="rId1"/>
  </sheets>
  <definedNames>
    <definedName name="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7" i="1"/>
  <c r="F35" i="1"/>
  <c r="F33" i="1"/>
  <c r="F31" i="1"/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7" i="1"/>
  <c r="H42" i="1"/>
  <c r="H46" i="1"/>
  <c r="H41" i="1"/>
  <c r="H24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G85" i="1" s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G10" i="1" s="1"/>
  <c r="F12" i="1"/>
  <c r="E12" i="1"/>
  <c r="D12" i="1"/>
  <c r="D10" i="1" s="1"/>
  <c r="D160" i="1" s="1"/>
  <c r="C12" i="1"/>
  <c r="F10" i="1" l="1"/>
  <c r="G160" i="1"/>
  <c r="H85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<sst xmlns="http://schemas.openxmlformats.org/spreadsheetml/2006/main" count="165" uniqueCount="92">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</sst>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2" sqref="B2:H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89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88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9183346</v>
      </c>
      <c r="D10" s="8">
        <f>SUM(D12,D20,D30,D40,D50,D60,D64,D73,D77)</f>
        <v>11286628.98</v>
      </c>
      <c r="E10" s="28">
        <f t="shared" ref="E10:H10" si="0">SUM(E12,E20,E30,E40,E50,E60,E64,E73,E77)</f>
        <v>20469974.98</v>
      </c>
      <c r="F10" s="8">
        <f t="shared" si="0"/>
        <v>15872640</v>
      </c>
      <c r="G10" s="8">
        <f t="shared" si="0"/>
        <v>0</v>
      </c>
      <c r="H10" s="28">
        <f t="shared" si="0"/>
        <v>4597334.9800000004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1882175</v>
      </c>
      <c r="D12" s="7">
        <f>SUM(D13:D19)</f>
        <v>1186895.75</v>
      </c>
      <c r="E12" s="29">
        <f t="shared" ref="E12:H12" si="1">SUM(E13:E19)</f>
        <v>3069070.75</v>
      </c>
      <c r="F12" s="7">
        <f t="shared" si="1"/>
        <v>2308123</v>
      </c>
      <c r="G12" s="7">
        <f t="shared" si="1"/>
        <v>0</v>
      </c>
      <c r="H12" s="29">
        <f t="shared" si="1"/>
        <v>760947.75</v>
      </c>
    </row>
    <row r="13" spans="2:9" ht="24" x14ac:dyDescent="0.2">
      <c r="B13" s="10" t="s">
        <v>14</v>
      </c>
      <c r="C13" s="26">
        <v>1544615</v>
      </c>
      <c r="D13" s="25">
        <v>1186895.75</v>
      </c>
      <c r="E13" s="30">
        <f>SUM(C13:D13)</f>
        <v>2731510.75</v>
      </c>
      <c r="F13" s="26">
        <v>1889656</v>
      </c>
      <c r="G13" s="26">
        <v>0</v>
      </c>
      <c r="H13" s="34">
        <f>SUM(E13-F13)</f>
        <v>841854.75</v>
      </c>
    </row>
    <row r="14" spans="2:9" ht="22.9" customHeight="1" x14ac:dyDescent="0.2">
      <c r="B14" s="10" t="s">
        <v>15</v>
      </c>
      <c r="C14" s="26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6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6">
        <v>337560</v>
      </c>
      <c r="D16" s="25">
        <v>0</v>
      </c>
      <c r="E16" s="30">
        <f t="shared" si="2"/>
        <v>337560</v>
      </c>
      <c r="F16" s="26">
        <v>418467</v>
      </c>
      <c r="G16" s="26">
        <v>0</v>
      </c>
      <c r="H16" s="34">
        <f t="shared" si="3"/>
        <v>-80907</v>
      </c>
    </row>
    <row r="17" spans="2:8" x14ac:dyDescent="0.2">
      <c r="B17" s="10" t="s">
        <v>18</v>
      </c>
      <c r="C17" s="26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126000</v>
      </c>
      <c r="D20" s="7">
        <f t="shared" ref="D20:H20" si="4">SUM(D21:D29)</f>
        <v>0</v>
      </c>
      <c r="E20" s="29">
        <f t="shared" si="4"/>
        <v>126000</v>
      </c>
      <c r="F20" s="7">
        <f t="shared" si="4"/>
        <v>90538</v>
      </c>
      <c r="G20" s="7">
        <f t="shared" si="4"/>
        <v>0</v>
      </c>
      <c r="H20" s="29">
        <f t="shared" si="4"/>
        <v>35462</v>
      </c>
    </row>
    <row r="21" spans="2:8" ht="24" x14ac:dyDescent="0.2">
      <c r="B21" s="10" t="s">
        <v>22</v>
      </c>
      <c r="C21" s="26">
        <v>42000</v>
      </c>
      <c r="D21" s="25">
        <v>0</v>
      </c>
      <c r="E21" s="30">
        <f t="shared" si="2"/>
        <v>42000</v>
      </c>
      <c r="F21" s="26">
        <v>33794</v>
      </c>
      <c r="G21" s="26">
        <v>0</v>
      </c>
      <c r="H21" s="34">
        <f t="shared" si="3"/>
        <v>8206</v>
      </c>
    </row>
    <row r="22" spans="2:8" x14ac:dyDescent="0.2">
      <c r="B22" s="10" t="s">
        <v>23</v>
      </c>
      <c r="C22" s="26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6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6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6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6">
        <v>84000</v>
      </c>
      <c r="D26" s="25">
        <v>0</v>
      </c>
      <c r="E26" s="30">
        <f t="shared" si="2"/>
        <v>84000</v>
      </c>
      <c r="F26" s="26">
        <v>56744</v>
      </c>
      <c r="G26" s="26">
        <v>0</v>
      </c>
      <c r="H26" s="34">
        <f t="shared" si="3"/>
        <v>27256</v>
      </c>
    </row>
    <row r="27" spans="2:8" ht="24" x14ac:dyDescent="0.2">
      <c r="B27" s="10" t="s">
        <v>28</v>
      </c>
      <c r="C27" s="26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6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7067171</v>
      </c>
      <c r="D30" s="7">
        <f t="shared" ref="D30:H30" si="5">SUM(D31:D39)</f>
        <v>10099733.23</v>
      </c>
      <c r="E30" s="29">
        <f t="shared" si="5"/>
        <v>17166904.23</v>
      </c>
      <c r="F30" s="7">
        <f t="shared" si="5"/>
        <v>13379146</v>
      </c>
      <c r="G30" s="7">
        <f t="shared" si="5"/>
        <v>0</v>
      </c>
      <c r="H30" s="29">
        <f t="shared" si="5"/>
        <v>3787758.2300000004</v>
      </c>
    </row>
    <row r="31" spans="2:8" x14ac:dyDescent="0.2">
      <c r="B31" s="10" t="s">
        <v>32</v>
      </c>
      <c r="C31" s="26">
        <v>888000</v>
      </c>
      <c r="D31" s="25">
        <v>0</v>
      </c>
      <c r="E31" s="30">
        <f t="shared" si="2"/>
        <v>888000</v>
      </c>
      <c r="F31" s="26">
        <f>52636+277975+14520+80736</f>
        <v>425867</v>
      </c>
      <c r="G31" s="26">
        <v>0</v>
      </c>
      <c r="H31" s="34">
        <f t="shared" si="3"/>
        <v>462133</v>
      </c>
    </row>
    <row r="32" spans="2:8" x14ac:dyDescent="0.2">
      <c r="B32" s="10" t="s">
        <v>33</v>
      </c>
      <c r="C32" s="26">
        <v>160800</v>
      </c>
      <c r="D32" s="25">
        <v>0</v>
      </c>
      <c r="E32" s="30">
        <f t="shared" si="2"/>
        <v>160800</v>
      </c>
      <c r="F32" s="26">
        <v>238179</v>
      </c>
      <c r="G32" s="26">
        <v>0</v>
      </c>
      <c r="H32" s="34">
        <f t="shared" si="3"/>
        <v>-77379</v>
      </c>
    </row>
    <row r="33" spans="2:8" ht="24" x14ac:dyDescent="0.2">
      <c r="B33" s="10" t="s">
        <v>34</v>
      </c>
      <c r="C33" s="26">
        <v>3312000</v>
      </c>
      <c r="D33" s="25">
        <v>8493276.2300000004</v>
      </c>
      <c r="E33" s="30">
        <f t="shared" si="2"/>
        <v>11805276.23</v>
      </c>
      <c r="F33" s="26">
        <f>367693+58583+2379907+3017518</f>
        <v>5823701</v>
      </c>
      <c r="G33" s="26">
        <v>0</v>
      </c>
      <c r="H33" s="34">
        <f t="shared" si="3"/>
        <v>5981575.2300000004</v>
      </c>
    </row>
    <row r="34" spans="2:8" ht="24.6" customHeight="1" x14ac:dyDescent="0.2">
      <c r="B34" s="10" t="s">
        <v>35</v>
      </c>
      <c r="C34" s="26">
        <v>32000</v>
      </c>
      <c r="D34" s="25">
        <v>1606457</v>
      </c>
      <c r="E34" s="30">
        <f t="shared" si="2"/>
        <v>1638457</v>
      </c>
      <c r="F34" s="26">
        <v>1632073</v>
      </c>
      <c r="G34" s="26">
        <v>0</v>
      </c>
      <c r="H34" s="34">
        <f t="shared" si="3"/>
        <v>6384</v>
      </c>
    </row>
    <row r="35" spans="2:8" ht="24" x14ac:dyDescent="0.2">
      <c r="B35" s="10" t="s">
        <v>36</v>
      </c>
      <c r="C35" s="26">
        <v>1895571</v>
      </c>
      <c r="D35" s="25">
        <v>0</v>
      </c>
      <c r="E35" s="30">
        <f t="shared" si="2"/>
        <v>1895571</v>
      </c>
      <c r="F35" s="26">
        <f>180362+3907881+170530</f>
        <v>4258773</v>
      </c>
      <c r="G35" s="26">
        <v>0</v>
      </c>
      <c r="H35" s="34">
        <f t="shared" si="3"/>
        <v>-2363202</v>
      </c>
    </row>
    <row r="36" spans="2:8" ht="24" x14ac:dyDescent="0.2">
      <c r="B36" s="10" t="s">
        <v>37</v>
      </c>
      <c r="C36" s="26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6">
        <v>490800</v>
      </c>
      <c r="D37" s="25">
        <v>0</v>
      </c>
      <c r="E37" s="30">
        <f t="shared" si="2"/>
        <v>490800</v>
      </c>
      <c r="F37" s="26">
        <f>100176+60531+278882</f>
        <v>439589</v>
      </c>
      <c r="G37" s="26">
        <v>0</v>
      </c>
      <c r="H37" s="34">
        <f t="shared" si="3"/>
        <v>51211</v>
      </c>
    </row>
    <row r="38" spans="2:8" x14ac:dyDescent="0.2">
      <c r="B38" s="10" t="s">
        <v>39</v>
      </c>
      <c r="C38" s="26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6">
        <v>288000</v>
      </c>
      <c r="D39" s="25">
        <v>0</v>
      </c>
      <c r="E39" s="30">
        <f t="shared" si="2"/>
        <v>288000</v>
      </c>
      <c r="F39" s="26">
        <f>507307+53657</f>
        <v>560964</v>
      </c>
      <c r="G39" s="26">
        <v>0</v>
      </c>
      <c r="H39" s="34">
        <f t="shared" si="3"/>
        <v>-272964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108000</v>
      </c>
      <c r="D50" s="7">
        <f t="shared" ref="D50:H50" si="7">SUM(D51:D59)</f>
        <v>0</v>
      </c>
      <c r="E50" s="29">
        <f t="shared" si="7"/>
        <v>108000</v>
      </c>
      <c r="F50" s="7">
        <f t="shared" si="7"/>
        <v>94833</v>
      </c>
      <c r="G50" s="7">
        <f t="shared" si="7"/>
        <v>0</v>
      </c>
      <c r="H50" s="29">
        <f t="shared" si="7"/>
        <v>13167</v>
      </c>
    </row>
    <row r="51" spans="2:8" x14ac:dyDescent="0.2">
      <c r="B51" s="10" t="s">
        <v>52</v>
      </c>
      <c r="C51" s="26">
        <v>36000</v>
      </c>
      <c r="D51" s="25">
        <v>0</v>
      </c>
      <c r="E51" s="30">
        <f t="shared" si="2"/>
        <v>36000</v>
      </c>
      <c r="F51" s="26">
        <v>17747</v>
      </c>
      <c r="G51" s="26">
        <v>0</v>
      </c>
      <c r="H51" s="34">
        <f t="shared" si="3"/>
        <v>18253</v>
      </c>
    </row>
    <row r="52" spans="2:8" x14ac:dyDescent="0.2">
      <c r="B52" s="10" t="s">
        <v>53</v>
      </c>
      <c r="C52" s="26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6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6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6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6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6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6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6">
        <v>72000</v>
      </c>
      <c r="D59" s="25">
        <v>0</v>
      </c>
      <c r="E59" s="30">
        <f t="shared" si="2"/>
        <v>72000</v>
      </c>
      <c r="F59" s="26">
        <v>77086</v>
      </c>
      <c r="G59" s="26">
        <v>0</v>
      </c>
      <c r="H59" s="34">
        <f t="shared" si="3"/>
        <v>-5086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9183346</v>
      </c>
      <c r="D160" s="24">
        <f t="shared" ref="D160:G160" si="28">SUM(D10,D85)</f>
        <v>11286628.98</v>
      </c>
      <c r="E160" s="32">
        <f>SUM(E10,E85)</f>
        <v>20469974.98</v>
      </c>
      <c r="F160" s="24">
        <f t="shared" si="28"/>
        <v>15872640</v>
      </c>
      <c r="G160" s="24">
        <f t="shared" si="28"/>
        <v>0</v>
      </c>
      <c r="H160" s="32">
        <f>SUM(H10,H85)</f>
        <v>4597334.9800000004</v>
      </c>
    </row>
    <row r="161" spans="2:2" s="35" customFormat="1" x14ac:dyDescent="0.2"/>
    <row r="162" spans="2:2" s="35" customFormat="1" ht="73.900000000000006" customHeight="1" x14ac:dyDescent="0.2">
      <c r="B162" s="36" t="s">
        <v>90</v>
      </c>
    </row>
    <row r="163" spans="2:2" s="35" customFormat="1" ht="24" x14ac:dyDescent="0.2">
      <c r="B163" s="37" t="s">
        <v>91</v>
      </c>
    </row>
    <row r="164" spans="2:2" s="35" customFormat="1" x14ac:dyDescent="0.2"/>
    <row r="165" spans="2:2" s="35" customFormat="1" x14ac:dyDescent="0.2"/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2023-02-07T06:58:49Z</cp:lastPrinted>
  <dcterms:created xsi:type="dcterms:W3CDTF">2020-01-08T21:14:59Z</dcterms:created>
  <dcterms:modified xsi:type="dcterms:W3CDTF">2023-02-07T19:06:39Z</dcterms:modified>
</cp:coreProperties>
</file>